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My Drive\FAIMA\`24-`25 Orar master\"/>
    </mc:Choice>
  </mc:AlternateContent>
  <xr:revisionPtr revIDLastSave="0" documentId="13_ncr:1_{83C8B830-46ED-40E6-8669-366209C8D8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ar AMIA an II" sheetId="1" r:id="rId1"/>
    <sheet name="Foaie2" sheetId="2" r:id="rId2"/>
    <sheet name="Foaie3" sheetId="3" r:id="rId3"/>
  </sheets>
  <definedNames>
    <definedName name="_xlnm.Print_Area" localSheetId="0">'Orar AMIA an II'!$A$1:$AE$39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6" i="1" l="1"/>
  <c r="AI31" i="1"/>
  <c r="AJ30" i="1" l="1"/>
  <c r="AJ31" i="1"/>
  <c r="AJ29" i="1"/>
  <c r="AI25" i="1"/>
  <c r="AI24" i="1"/>
  <c r="AI22" i="1"/>
  <c r="AI14" i="1"/>
  <c r="AJ16" i="1"/>
  <c r="AK18" i="1"/>
  <c r="AI19" i="1"/>
  <c r="AH27" i="1"/>
  <c r="AH25" i="1"/>
  <c r="AH24" i="1"/>
  <c r="AH28" i="1"/>
  <c r="AH21" i="1"/>
  <c r="AH16" i="1"/>
  <c r="AI12" i="1"/>
  <c r="AH14" i="1"/>
</calcChain>
</file>

<file path=xl/sharedStrings.xml><?xml version="1.0" encoding="utf-8"?>
<sst xmlns="http://schemas.openxmlformats.org/spreadsheetml/2006/main" count="173" uniqueCount="118">
  <si>
    <t>Facultatea de ANTREPRENORIAT, INGINERIA ŞI MANAGEMENTUL AFACERILOR</t>
  </si>
  <si>
    <t>STUDII DE MASTER</t>
  </si>
  <si>
    <t>PROGRAMUL ACTIVITĂŢILOR</t>
  </si>
  <si>
    <t>Nr. săptămânii</t>
  </si>
  <si>
    <t>Disciplina</t>
  </si>
  <si>
    <t>Interval  orar</t>
  </si>
  <si>
    <t>IT</t>
  </si>
  <si>
    <t>Marţi</t>
  </si>
  <si>
    <t>LI</t>
  </si>
  <si>
    <t>APA</t>
  </si>
  <si>
    <t>IAI</t>
  </si>
  <si>
    <t>Codificarea disciplinelor:</t>
  </si>
  <si>
    <t>Cadre didactice:</t>
  </si>
  <si>
    <t>Sl.dr.ing. Claudiu PURDESCU</t>
  </si>
  <si>
    <t>Legenda:</t>
  </si>
  <si>
    <t>C - curs</t>
  </si>
  <si>
    <t>C1+2</t>
  </si>
  <si>
    <t>C3+4</t>
  </si>
  <si>
    <t>C5+6</t>
  </si>
  <si>
    <t>SGr - seminar (pe grupe)</t>
  </si>
  <si>
    <t>C7+8</t>
  </si>
  <si>
    <t>C9+10</t>
  </si>
  <si>
    <t>C11+12</t>
  </si>
  <si>
    <t>C13+14</t>
  </si>
  <si>
    <t>LGr - laborator (pe grupe)</t>
  </si>
  <si>
    <t>CO</t>
  </si>
  <si>
    <t>LGr 1</t>
  </si>
  <si>
    <t>LGr 2</t>
  </si>
  <si>
    <t>LGr1</t>
  </si>
  <si>
    <t>LGr2</t>
  </si>
  <si>
    <t xml:space="preserve">LI </t>
  </si>
  <si>
    <t>Logistică industrială</t>
  </si>
  <si>
    <t xml:space="preserve">APA </t>
  </si>
  <si>
    <t>Antreprenoriat şi planul de afaceri</t>
  </si>
  <si>
    <t xml:space="preserve">IAI </t>
  </si>
  <si>
    <t>Ingineria afacerilor industriale</t>
  </si>
  <si>
    <t xml:space="preserve">IT </t>
  </si>
  <si>
    <t>Informatica pentru afaceri</t>
  </si>
  <si>
    <t xml:space="preserve">CO </t>
  </si>
  <si>
    <t>Comportamant organizaţional</t>
  </si>
  <si>
    <t>PGr 1</t>
  </si>
  <si>
    <t>PGr 2</t>
  </si>
  <si>
    <t>C 1+2</t>
  </si>
  <si>
    <t>C 3+4</t>
  </si>
  <si>
    <t>C 5+6</t>
  </si>
  <si>
    <t>C 7+8</t>
  </si>
  <si>
    <t>C 9+10</t>
  </si>
  <si>
    <t>Luni           BN 205</t>
  </si>
  <si>
    <t>BN 205</t>
  </si>
  <si>
    <t>Joi               BN 205</t>
  </si>
  <si>
    <t>Vineri         BN 205</t>
  </si>
  <si>
    <t>PGr - proiect (pe grupe)</t>
  </si>
  <si>
    <t>Vineri            BN 212b</t>
  </si>
  <si>
    <t>Departamentul ANTREPRENORIAT și MANAGEMENT</t>
  </si>
  <si>
    <t>17.50-21.10</t>
  </si>
  <si>
    <t>SGr1</t>
  </si>
  <si>
    <t>SGr2</t>
  </si>
  <si>
    <t>14.30-17.50</t>
  </si>
  <si>
    <t>Conf.dr.ing. Cătălin ALEXE</t>
  </si>
  <si>
    <r>
      <t xml:space="preserve">Programul de studii: </t>
    </r>
    <r>
      <rPr>
        <b/>
        <i/>
        <sz val="14"/>
        <color rgb="FFC00000"/>
        <rFont val="Times New Roman"/>
        <family val="1"/>
        <charset val="238"/>
      </rPr>
      <t>Antreprenoriat, Managementul şi Ingineria Afacerii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i/>
        <sz val="11"/>
        <color theme="1"/>
        <rFont val="Times New Roman"/>
        <family val="1"/>
      </rPr>
      <t>(AMIA)</t>
    </r>
  </si>
  <si>
    <t xml:space="preserve">       Data       Sala</t>
  </si>
  <si>
    <t>PGr 1/2</t>
  </si>
  <si>
    <t>C1-4</t>
  </si>
  <si>
    <t>C 5-8</t>
  </si>
  <si>
    <t>C 9-12</t>
  </si>
  <si>
    <t>C 5-6</t>
  </si>
  <si>
    <t>C 7-8</t>
  </si>
  <si>
    <t>C 9-10</t>
  </si>
  <si>
    <t>C11-12</t>
  </si>
  <si>
    <t>C13-14</t>
  </si>
  <si>
    <t>C3-6</t>
  </si>
  <si>
    <t>C7-10</t>
  </si>
  <si>
    <t>C 1-4</t>
  </si>
  <si>
    <r>
      <t xml:space="preserve">Miercuri BN </t>
    </r>
    <r>
      <rPr>
        <b/>
        <sz val="11"/>
        <color rgb="FF002060"/>
        <rFont val="Arial"/>
        <family val="2"/>
      </rPr>
      <t>212a</t>
    </r>
  </si>
  <si>
    <t>C13-14/ 2 ore</t>
  </si>
  <si>
    <t>SGr1/2</t>
  </si>
  <si>
    <r>
      <t>Anul__</t>
    </r>
    <r>
      <rPr>
        <b/>
        <sz val="11"/>
        <color rgb="FFC00000"/>
        <rFont val="Times New Roman"/>
        <family val="1"/>
        <charset val="238"/>
      </rPr>
      <t>II</t>
    </r>
    <r>
      <rPr>
        <sz val="11"/>
        <color theme="1"/>
        <rFont val="Times New Roman"/>
        <family val="1"/>
        <charset val="238"/>
      </rPr>
      <t>___semestrul____</t>
    </r>
    <r>
      <rPr>
        <b/>
        <sz val="11"/>
        <color rgb="FFC00000"/>
        <rFont val="Times New Roman"/>
        <family val="1"/>
        <charset val="238"/>
      </rPr>
      <t>I</t>
    </r>
    <r>
      <rPr>
        <sz val="11"/>
        <color theme="1"/>
        <rFont val="Times New Roman"/>
        <family val="1"/>
        <charset val="238"/>
      </rPr>
      <t>___</t>
    </r>
  </si>
  <si>
    <t>C</t>
  </si>
  <si>
    <t>S</t>
  </si>
  <si>
    <t>L</t>
  </si>
  <si>
    <t>P</t>
  </si>
  <si>
    <t>18.40-22.00</t>
  </si>
  <si>
    <t>15.20-18.40</t>
  </si>
  <si>
    <t>Luni           AN 219</t>
  </si>
  <si>
    <t>17.00-22.00</t>
  </si>
  <si>
    <t>16.10-21.10</t>
  </si>
  <si>
    <t>C 13-14+SGr2</t>
  </si>
  <si>
    <t>SGr.2</t>
  </si>
  <si>
    <t>SGr.1</t>
  </si>
  <si>
    <t>30.09- 04.10</t>
  </si>
  <si>
    <t>07.10 - 11.10</t>
  </si>
  <si>
    <t>14.10 - 18.10</t>
  </si>
  <si>
    <t>21.10 - 25.10</t>
  </si>
  <si>
    <t>28.10 - 01.11</t>
  </si>
  <si>
    <t>04.11 - 08.11</t>
  </si>
  <si>
    <t>11.11 - 15.11</t>
  </si>
  <si>
    <t>18.11 - 22.11</t>
  </si>
  <si>
    <t>25.11 - 29.11</t>
  </si>
  <si>
    <t>02.12 - 06.12</t>
  </si>
  <si>
    <t>09.12 - 13.12</t>
  </si>
  <si>
    <t>16.12 - 20.12</t>
  </si>
  <si>
    <t>08.01 - 10.01</t>
  </si>
  <si>
    <t>13.01 - 21.01</t>
  </si>
  <si>
    <r>
      <t xml:space="preserve">Anul universitar   </t>
    </r>
    <r>
      <rPr>
        <b/>
        <sz val="11"/>
        <color rgb="FF002060"/>
        <rFont val="Times New Roman"/>
        <family val="1"/>
      </rPr>
      <t xml:space="preserve">  2024 - 2025</t>
    </r>
  </si>
  <si>
    <t>Intocmit,</t>
  </si>
  <si>
    <t>Conf. dr.ing. Bogdan FLEACĂ</t>
  </si>
  <si>
    <t>16.10-17.50</t>
  </si>
  <si>
    <t>17.50-20.20</t>
  </si>
  <si>
    <t>17.50-19.30</t>
  </si>
  <si>
    <t>LGr1+2 /2 ore</t>
  </si>
  <si>
    <t>LGr1+2</t>
  </si>
  <si>
    <t>20.200-22.00</t>
  </si>
  <si>
    <t>15.20-20.20</t>
  </si>
  <si>
    <t>Prof.dr. Dana DESELNICU</t>
  </si>
  <si>
    <t>Prof.dr.ing. Bogdan ȚIGĂNOAIA</t>
  </si>
  <si>
    <t>20.20-22.00</t>
  </si>
  <si>
    <t>17.00-20.20</t>
  </si>
  <si>
    <t>15.20-17.00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</si>
</sst>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sz val="10"/>
      <color rgb="FF002060"/>
      <name val="Arial"/>
      <family val="2"/>
    </font>
    <font>
      <sz val="9"/>
      <color rgb="FF002060"/>
      <name val="Arial"/>
      <family val="2"/>
    </font>
    <font>
      <sz val="16"/>
      <color theme="1"/>
      <name val="Arial"/>
      <family val="2"/>
    </font>
    <font>
      <sz val="8"/>
      <name val="Calibri"/>
      <family val="2"/>
      <charset val="238"/>
      <scheme val="minor"/>
    </font>
    <font>
      <sz val="10"/>
      <name val="Arial"/>
      <family val="2"/>
    </font>
    <font>
      <sz val="11"/>
      <color rgb="FF002060"/>
      <name val="Arial"/>
      <family val="2"/>
    </font>
    <font>
      <sz val="10"/>
      <color rgb="FF002060"/>
      <name val="Arial Narrow"/>
      <family val="2"/>
    </font>
    <font>
      <b/>
      <sz val="11"/>
      <color rgb="FF002060"/>
      <name val="Arial"/>
      <family val="2"/>
    </font>
    <font>
      <sz val="11"/>
      <color rgb="FF002060"/>
      <name val="Times New Roman"/>
      <family val="1"/>
      <charset val="238"/>
    </font>
    <font>
      <sz val="9"/>
      <color rgb="FF002060"/>
      <name val="Times New Roman"/>
      <family val="1"/>
      <charset val="238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002060"/>
      <name val="Times New Roman"/>
      <family val="1"/>
      <charset val="238"/>
    </font>
    <font>
      <sz val="14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1"/>
      <color rgb="FF002060"/>
      <name val="Times New Roman"/>
      <family val="1"/>
    </font>
    <font>
      <b/>
      <sz val="11"/>
      <color rgb="FF002060"/>
      <name val="Calibri"/>
      <family val="2"/>
      <scheme val="minor"/>
    </font>
    <font>
      <b/>
      <sz val="10"/>
      <color theme="8" tint="-0.249977111117893"/>
      <name val="Arial"/>
      <family val="2"/>
    </font>
    <font>
      <b/>
      <sz val="11"/>
      <color theme="8" tint="-0.249977111117893"/>
      <name val="Arial"/>
      <family val="2"/>
    </font>
    <font>
      <b/>
      <sz val="11"/>
      <color theme="8" tint="-0.249977111117893"/>
      <name val="Arial"/>
      <family val="2"/>
      <charset val="238"/>
    </font>
    <font>
      <b/>
      <sz val="11"/>
      <color theme="8" tint="-0.249977111117893"/>
      <name val="Calibri"/>
      <family val="2"/>
      <charset val="238"/>
      <scheme val="minor"/>
    </font>
    <font>
      <b/>
      <sz val="10"/>
      <color theme="8" tint="-0.249977111117893"/>
      <name val="Arial"/>
      <family val="2"/>
      <charset val="238"/>
    </font>
    <font>
      <sz val="11"/>
      <color rgb="FF009242"/>
      <name val="Calibri"/>
      <family val="2"/>
      <charset val="238"/>
      <scheme val="minor"/>
    </font>
    <font>
      <b/>
      <sz val="11"/>
      <color rgb="FF31869B"/>
      <name val="Arial"/>
      <family val="2"/>
      <charset val="238"/>
    </font>
    <font>
      <b/>
      <sz val="11"/>
      <color rgb="FF31869B"/>
      <name val="Calibri"/>
      <family val="2"/>
      <charset val="238"/>
      <scheme val="minor"/>
    </font>
    <font>
      <b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Arial"/>
      <family val="2"/>
    </font>
    <font>
      <sz val="14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4" fillId="3" borderId="16" applyNumberFormat="0" applyAlignment="0" applyProtection="0"/>
  </cellStyleXfs>
  <cellXfs count="18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/>
    <xf numFmtId="0" fontId="5" fillId="2" borderId="0" xfId="0" applyFont="1" applyFill="1"/>
    <xf numFmtId="0" fontId="5" fillId="0" borderId="0" xfId="0" applyFont="1"/>
    <xf numFmtId="0" fontId="6" fillId="2" borderId="0" xfId="0" applyFont="1" applyFill="1"/>
    <xf numFmtId="0" fontId="7" fillId="0" borderId="0" xfId="0" applyFont="1"/>
    <xf numFmtId="0" fontId="8" fillId="0" borderId="0" xfId="0" applyFont="1"/>
    <xf numFmtId="0" fontId="8" fillId="2" borderId="0" xfId="0" applyFont="1" applyFill="1" applyAlignment="1">
      <alignment horizontal="left" vertical="center"/>
    </xf>
    <xf numFmtId="0" fontId="10" fillId="0" borderId="0" xfId="0" applyFont="1"/>
    <xf numFmtId="0" fontId="18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20" fillId="2" borderId="0" xfId="0" applyFont="1" applyFill="1"/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0" borderId="0" xfId="0" applyFont="1"/>
    <xf numFmtId="0" fontId="13" fillId="2" borderId="0" xfId="0" applyFont="1" applyFill="1" applyAlignment="1">
      <alignment horizontal="left" vertical="center"/>
    </xf>
    <xf numFmtId="0" fontId="17" fillId="2" borderId="0" xfId="0" applyFont="1" applyFill="1"/>
    <xf numFmtId="0" fontId="25" fillId="2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20" fillId="0" borderId="0" xfId="0" applyFont="1"/>
    <xf numFmtId="0" fontId="18" fillId="0" borderId="12" xfId="0" applyFont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2" borderId="0" xfId="0" applyFont="1" applyFill="1"/>
    <xf numFmtId="0" fontId="17" fillId="2" borderId="17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2" fillId="4" borderId="1" xfId="0" applyFont="1" applyFill="1" applyBorder="1"/>
    <xf numFmtId="0" fontId="12" fillId="4" borderId="15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0" fillId="4" borderId="0" xfId="0" applyFont="1" applyFill="1"/>
    <xf numFmtId="0" fontId="0" fillId="0" borderId="0" xfId="0" applyAlignment="1">
      <alignment horizontal="left" vertical="center"/>
    </xf>
    <xf numFmtId="0" fontId="35" fillId="0" borderId="0" xfId="0" applyFont="1"/>
    <xf numFmtId="0" fontId="37" fillId="0" borderId="0" xfId="0" applyFont="1"/>
    <xf numFmtId="0" fontId="17" fillId="4" borderId="13" xfId="0" applyFont="1" applyFill="1" applyBorder="1" applyAlignment="1">
      <alignment horizontal="left" vertical="center"/>
    </xf>
    <xf numFmtId="0" fontId="17" fillId="4" borderId="5" xfId="0" applyFont="1" applyFill="1" applyBorder="1"/>
    <xf numFmtId="0" fontId="17" fillId="4" borderId="4" xfId="0" quotePrefix="1" applyFont="1" applyFill="1" applyBorder="1" applyAlignment="1">
      <alignment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7" fillId="2" borderId="10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3" xfId="0" quotePrefix="1" applyFont="1" applyFill="1" applyBorder="1" applyAlignment="1">
      <alignment horizontal="center" vertical="center"/>
    </xf>
    <xf numFmtId="0" fontId="17" fillId="2" borderId="6" xfId="0" quotePrefix="1" applyFont="1" applyFill="1" applyBorder="1" applyAlignment="1">
      <alignment horizontal="center" vertical="center"/>
    </xf>
    <xf numFmtId="0" fontId="17" fillId="2" borderId="5" xfId="0" quotePrefix="1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17" fillId="4" borderId="13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29" fillId="4" borderId="20" xfId="1" applyFont="1" applyFill="1" applyBorder="1" applyAlignment="1">
      <alignment vertical="center" wrapText="1"/>
    </xf>
    <xf numFmtId="0" fontId="29" fillId="4" borderId="21" xfId="1" applyFont="1" applyFill="1" applyBorder="1" applyAlignment="1">
      <alignment vertical="center" wrapText="1"/>
    </xf>
    <xf numFmtId="0" fontId="29" fillId="4" borderId="18" xfId="1" applyFont="1" applyFill="1" applyBorder="1" applyAlignment="1">
      <alignment horizontal="center" vertical="center"/>
    </xf>
    <xf numFmtId="0" fontId="29" fillId="4" borderId="19" xfId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29" fillId="4" borderId="18" xfId="1" applyFont="1" applyFill="1" applyBorder="1" applyAlignment="1">
      <alignment vertical="center" wrapText="1"/>
    </xf>
    <xf numFmtId="0" fontId="29" fillId="4" borderId="19" xfId="1" applyFont="1" applyFill="1" applyBorder="1" applyAlignment="1">
      <alignment vertical="center" wrapText="1"/>
    </xf>
    <xf numFmtId="0" fontId="29" fillId="4" borderId="18" xfId="1" applyFont="1" applyFill="1" applyBorder="1" applyAlignment="1">
      <alignment horizontal="left" vertical="center" wrapText="1"/>
    </xf>
    <xf numFmtId="0" fontId="29" fillId="4" borderId="19" xfId="1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0"/>
  <sheetViews>
    <sheetView tabSelected="1" view="pageBreakPreview" topLeftCell="A7" zoomScale="90" zoomScaleNormal="90" zoomScaleSheetLayoutView="90" workbookViewId="0">
      <selection activeCell="C23" sqref="C23:C24"/>
    </sheetView>
  </sheetViews>
  <sheetFormatPr defaultRowHeight="14.4" x14ac:dyDescent="0.3"/>
  <cols>
    <col min="1" max="1" width="10.109375" customWidth="1"/>
    <col min="2" max="2" width="5.109375" customWidth="1"/>
    <col min="3" max="3" width="10.109375" style="11" customWidth="1"/>
    <col min="4" max="16" width="3.88671875" customWidth="1"/>
    <col min="17" max="17" width="5.5546875" customWidth="1"/>
    <col min="18" max="31" width="3.88671875" customWidth="1"/>
    <col min="32" max="32" width="3.33203125" style="54" customWidth="1"/>
    <col min="33" max="33" width="3.33203125" style="35" customWidth="1"/>
    <col min="34" max="34" width="3.33203125" style="54" customWidth="1"/>
    <col min="35" max="35" width="3.21875" style="35" bestFit="1" customWidth="1"/>
    <col min="36" max="37" width="3.21875" bestFit="1" customWidth="1"/>
  </cols>
  <sheetData>
    <row r="1" spans="1:37" x14ac:dyDescent="0.3">
      <c r="A1" s="1" t="s">
        <v>0</v>
      </c>
      <c r="B1" s="1"/>
      <c r="C1" s="8"/>
      <c r="D1" s="2"/>
      <c r="E1" s="2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4" t="s">
        <v>104</v>
      </c>
      <c r="W1" s="25"/>
      <c r="X1" s="25"/>
      <c r="Y1" s="34"/>
      <c r="Z1" s="25"/>
      <c r="AA1" s="25"/>
      <c r="AB1" s="25"/>
      <c r="AC1" s="2"/>
      <c r="AD1" s="2"/>
      <c r="AE1" s="2"/>
    </row>
    <row r="2" spans="1:37" ht="15" customHeight="1" x14ac:dyDescent="0.3">
      <c r="A2" s="14" t="s">
        <v>53</v>
      </c>
      <c r="B2" s="4"/>
      <c r="C2" s="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4" t="s">
        <v>105</v>
      </c>
      <c r="W2" s="25"/>
      <c r="X2" s="40"/>
      <c r="Y2" s="34"/>
      <c r="Z2" s="25"/>
      <c r="AA2" s="25"/>
      <c r="AB2" s="25"/>
      <c r="AC2" s="2"/>
      <c r="AD2" s="2"/>
      <c r="AE2" s="2"/>
    </row>
    <row r="3" spans="1:37" ht="15" customHeight="1" x14ac:dyDescent="0.3">
      <c r="A3" s="1" t="s">
        <v>1</v>
      </c>
      <c r="B3" s="1"/>
      <c r="C3" s="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5"/>
      <c r="W3" s="2"/>
      <c r="X3" s="2"/>
      <c r="Y3" s="2"/>
      <c r="Z3" s="2"/>
      <c r="AA3" s="2"/>
      <c r="AB3" s="2"/>
      <c r="AC3" s="2"/>
      <c r="AD3" s="2"/>
      <c r="AE3" s="2"/>
    </row>
    <row r="4" spans="1:37" ht="16.2" customHeight="1" x14ac:dyDescent="0.35">
      <c r="A4" s="1" t="s">
        <v>59</v>
      </c>
      <c r="B4" s="1"/>
      <c r="C4" s="8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6"/>
      <c r="W4" s="2"/>
      <c r="X4" s="2"/>
      <c r="Y4" s="2"/>
      <c r="Z4" s="2"/>
      <c r="AA4" s="2"/>
      <c r="AB4" s="2"/>
      <c r="AC4" s="2"/>
      <c r="AD4" s="2"/>
      <c r="AE4" s="2"/>
    </row>
    <row r="5" spans="1:37" ht="6.75" customHeight="1" x14ac:dyDescent="0.3">
      <c r="A5" s="2"/>
      <c r="B5" s="2"/>
      <c r="C5" s="1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7" ht="16.2" customHeight="1" x14ac:dyDescent="0.3">
      <c r="A6" s="2"/>
      <c r="B6" s="2"/>
      <c r="C6" s="10"/>
      <c r="D6" s="2"/>
      <c r="E6" s="2"/>
      <c r="F6" s="2"/>
      <c r="G6" s="2"/>
      <c r="H6" s="2"/>
      <c r="I6" s="2"/>
      <c r="J6" s="2"/>
      <c r="K6" s="2"/>
      <c r="L6" s="1" t="s">
        <v>2</v>
      </c>
      <c r="M6" s="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7" x14ac:dyDescent="0.3">
      <c r="A7" s="2"/>
      <c r="B7" s="2"/>
      <c r="C7" s="10"/>
      <c r="D7" s="2"/>
      <c r="E7" s="2"/>
      <c r="F7" s="7"/>
      <c r="G7" s="7"/>
      <c r="H7" s="2"/>
      <c r="I7" s="2"/>
      <c r="J7" s="2"/>
      <c r="K7" s="2"/>
      <c r="L7" s="2" t="s">
        <v>76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7" ht="18" customHeight="1" x14ac:dyDescent="0.3">
      <c r="A8" s="2"/>
      <c r="B8" s="2"/>
      <c r="C8" s="10"/>
      <c r="D8" s="2"/>
      <c r="E8" s="2"/>
      <c r="F8" s="7"/>
      <c r="G8" s="7"/>
      <c r="H8" s="2"/>
      <c r="I8" s="2"/>
      <c r="J8" s="2"/>
      <c r="K8" s="2"/>
      <c r="L8" s="25" t="s">
        <v>103</v>
      </c>
      <c r="M8" s="25"/>
      <c r="N8" s="25"/>
      <c r="O8" s="40"/>
      <c r="P8" s="53"/>
      <c r="Q8" s="53"/>
      <c r="R8" s="53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7" ht="8.25" customHeight="1" x14ac:dyDescent="0.3">
      <c r="A9" s="2"/>
      <c r="B9" s="2"/>
      <c r="C9" s="10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7" ht="12.6" customHeight="1" x14ac:dyDescent="0.3">
      <c r="A10" s="49" t="s">
        <v>3</v>
      </c>
      <c r="B10" s="49"/>
      <c r="C10" s="49"/>
      <c r="D10" s="152">
        <v>1</v>
      </c>
      <c r="E10" s="153"/>
      <c r="F10" s="152">
        <v>2</v>
      </c>
      <c r="G10" s="153"/>
      <c r="H10" s="152">
        <v>3</v>
      </c>
      <c r="I10" s="153"/>
      <c r="J10" s="152">
        <v>4</v>
      </c>
      <c r="K10" s="153"/>
      <c r="L10" s="152">
        <v>5</v>
      </c>
      <c r="M10" s="153"/>
      <c r="N10" s="152">
        <v>6</v>
      </c>
      <c r="O10" s="153"/>
      <c r="P10" s="152">
        <v>7</v>
      </c>
      <c r="Q10" s="153"/>
      <c r="R10" s="152">
        <v>8</v>
      </c>
      <c r="S10" s="153"/>
      <c r="T10" s="152">
        <v>9</v>
      </c>
      <c r="U10" s="153"/>
      <c r="V10" s="152">
        <v>10</v>
      </c>
      <c r="W10" s="153"/>
      <c r="X10" s="152">
        <v>11</v>
      </c>
      <c r="Y10" s="153"/>
      <c r="Z10" s="152">
        <v>12</v>
      </c>
      <c r="AA10" s="153"/>
      <c r="AB10" s="152">
        <v>13</v>
      </c>
      <c r="AC10" s="153"/>
      <c r="AD10" s="152">
        <v>14</v>
      </c>
      <c r="AE10" s="153"/>
    </row>
    <row r="11" spans="1:37" ht="30" customHeight="1" x14ac:dyDescent="0.3">
      <c r="A11" s="50" t="s">
        <v>60</v>
      </c>
      <c r="B11" s="51" t="s">
        <v>4</v>
      </c>
      <c r="C11" s="52" t="s">
        <v>5</v>
      </c>
      <c r="D11" s="166" t="s">
        <v>89</v>
      </c>
      <c r="E11" s="167"/>
      <c r="F11" s="166" t="s">
        <v>90</v>
      </c>
      <c r="G11" s="167"/>
      <c r="H11" s="166" t="s">
        <v>91</v>
      </c>
      <c r="I11" s="167"/>
      <c r="J11" s="166" t="s">
        <v>92</v>
      </c>
      <c r="K11" s="167"/>
      <c r="L11" s="166" t="s">
        <v>93</v>
      </c>
      <c r="M11" s="167"/>
      <c r="N11" s="166" t="s">
        <v>94</v>
      </c>
      <c r="O11" s="167"/>
      <c r="P11" s="168" t="s">
        <v>95</v>
      </c>
      <c r="Q11" s="169"/>
      <c r="R11" s="166" t="s">
        <v>96</v>
      </c>
      <c r="S11" s="167"/>
      <c r="T11" s="166" t="s">
        <v>97</v>
      </c>
      <c r="U11" s="167"/>
      <c r="V11" s="166" t="s">
        <v>98</v>
      </c>
      <c r="W11" s="167"/>
      <c r="X11" s="166" t="s">
        <v>99</v>
      </c>
      <c r="Y11" s="167"/>
      <c r="Z11" s="166" t="s">
        <v>100</v>
      </c>
      <c r="AA11" s="167"/>
      <c r="AB11" s="166" t="s">
        <v>101</v>
      </c>
      <c r="AC11" s="167"/>
      <c r="AD11" s="150" t="s">
        <v>102</v>
      </c>
      <c r="AE11" s="151"/>
      <c r="AH11" s="54" t="s">
        <v>77</v>
      </c>
      <c r="AI11" s="35" t="s">
        <v>78</v>
      </c>
      <c r="AJ11" s="35" t="s">
        <v>79</v>
      </c>
      <c r="AK11" s="35" t="s">
        <v>80</v>
      </c>
    </row>
    <row r="12" spans="1:37" ht="14.4" customHeight="1" x14ac:dyDescent="0.3">
      <c r="A12" s="91" t="s">
        <v>83</v>
      </c>
      <c r="B12" s="160" t="s">
        <v>25</v>
      </c>
      <c r="C12" s="158" t="s">
        <v>82</v>
      </c>
      <c r="D12" s="134" t="s">
        <v>56</v>
      </c>
      <c r="E12" s="134"/>
      <c r="F12" s="56"/>
      <c r="G12" s="56"/>
      <c r="H12" s="134" t="s">
        <v>56</v>
      </c>
      <c r="I12" s="134"/>
      <c r="J12" s="134"/>
      <c r="K12" s="134"/>
      <c r="L12" s="134" t="s">
        <v>55</v>
      </c>
      <c r="M12" s="134"/>
      <c r="N12" s="56"/>
      <c r="O12" s="56"/>
      <c r="P12" s="134" t="s">
        <v>56</v>
      </c>
      <c r="Q12" s="134"/>
      <c r="R12" s="134"/>
      <c r="S12" s="134"/>
      <c r="T12" s="134" t="s">
        <v>55</v>
      </c>
      <c r="U12" s="134"/>
      <c r="V12" s="56"/>
      <c r="W12" s="56"/>
      <c r="X12" s="134" t="s">
        <v>56</v>
      </c>
      <c r="Y12" s="134"/>
      <c r="Z12" s="56"/>
      <c r="AA12" s="56"/>
      <c r="AB12" s="134" t="s">
        <v>55</v>
      </c>
      <c r="AC12" s="134"/>
      <c r="AD12" s="136"/>
      <c r="AE12" s="137"/>
      <c r="AF12" s="178">
        <v>4</v>
      </c>
      <c r="AI12" s="75">
        <f>COUNTIF(D12:AE13,"=*S*")*AF12</f>
        <v>28</v>
      </c>
    </row>
    <row r="13" spans="1:37" ht="14.4" customHeight="1" x14ac:dyDescent="0.3">
      <c r="A13" s="154"/>
      <c r="B13" s="161"/>
      <c r="C13" s="159"/>
      <c r="D13" s="135"/>
      <c r="E13" s="135"/>
      <c r="F13" s="56"/>
      <c r="G13" s="56"/>
      <c r="H13" s="135"/>
      <c r="I13" s="135"/>
      <c r="J13" s="135"/>
      <c r="K13" s="135"/>
      <c r="L13" s="135"/>
      <c r="M13" s="135"/>
      <c r="N13" s="56"/>
      <c r="O13" s="56"/>
      <c r="P13" s="135"/>
      <c r="Q13" s="135"/>
      <c r="R13" s="135"/>
      <c r="S13" s="135"/>
      <c r="T13" s="135"/>
      <c r="U13" s="135"/>
      <c r="V13" s="56"/>
      <c r="W13" s="56"/>
      <c r="X13" s="135"/>
      <c r="Y13" s="135"/>
      <c r="Z13" s="56"/>
      <c r="AA13" s="56"/>
      <c r="AB13" s="135"/>
      <c r="AC13" s="135"/>
      <c r="AD13" s="138"/>
      <c r="AE13" s="139"/>
      <c r="AF13" s="178"/>
    </row>
    <row r="14" spans="1:37" ht="16.2" customHeight="1" x14ac:dyDescent="0.3">
      <c r="A14" s="154" t="s">
        <v>47</v>
      </c>
      <c r="B14" s="161"/>
      <c r="C14" s="159" t="s">
        <v>81</v>
      </c>
      <c r="D14" s="148" t="s">
        <v>62</v>
      </c>
      <c r="E14" s="148"/>
      <c r="F14" s="140"/>
      <c r="G14" s="140"/>
      <c r="H14" s="148" t="s">
        <v>63</v>
      </c>
      <c r="I14" s="148"/>
      <c r="J14" s="140"/>
      <c r="K14" s="140"/>
      <c r="L14" s="148" t="s">
        <v>64</v>
      </c>
      <c r="M14" s="148"/>
      <c r="N14" s="140"/>
      <c r="O14" s="140"/>
      <c r="P14" s="146" t="s">
        <v>86</v>
      </c>
      <c r="Q14" s="146"/>
      <c r="R14" s="140"/>
      <c r="S14" s="140"/>
      <c r="T14" s="144" t="s">
        <v>55</v>
      </c>
      <c r="U14" s="144"/>
      <c r="V14" s="140"/>
      <c r="W14" s="140"/>
      <c r="X14" s="144" t="s">
        <v>56</v>
      </c>
      <c r="Y14" s="144"/>
      <c r="Z14" s="140"/>
      <c r="AA14" s="140"/>
      <c r="AB14" s="144" t="s">
        <v>55</v>
      </c>
      <c r="AC14" s="144"/>
      <c r="AD14" s="136"/>
      <c r="AE14" s="137"/>
      <c r="AF14" s="178">
        <v>4</v>
      </c>
      <c r="AG14" s="54"/>
      <c r="AH14" s="73">
        <f>COUNTIF(D14:AE15,"=*C*")*AF14-2</f>
        <v>14</v>
      </c>
      <c r="AI14" s="75">
        <f>COUNTIF(D14:AE15,"=*S*")*AF14-2</f>
        <v>14</v>
      </c>
    </row>
    <row r="15" spans="1:37" ht="12.6" customHeight="1" x14ac:dyDescent="0.3">
      <c r="A15" s="89"/>
      <c r="B15" s="162"/>
      <c r="C15" s="163"/>
      <c r="D15" s="149"/>
      <c r="E15" s="149"/>
      <c r="F15" s="141"/>
      <c r="G15" s="141"/>
      <c r="H15" s="149"/>
      <c r="I15" s="149"/>
      <c r="J15" s="141"/>
      <c r="K15" s="141"/>
      <c r="L15" s="149"/>
      <c r="M15" s="149"/>
      <c r="N15" s="141"/>
      <c r="O15" s="141"/>
      <c r="P15" s="147"/>
      <c r="Q15" s="147"/>
      <c r="R15" s="141"/>
      <c r="S15" s="141"/>
      <c r="T15" s="145"/>
      <c r="U15" s="145"/>
      <c r="V15" s="141"/>
      <c r="W15" s="141"/>
      <c r="X15" s="145"/>
      <c r="Y15" s="145"/>
      <c r="Z15" s="141"/>
      <c r="AA15" s="141"/>
      <c r="AB15" s="145"/>
      <c r="AC15" s="145"/>
      <c r="AD15" s="138"/>
      <c r="AE15" s="139"/>
      <c r="AF15" s="178"/>
    </row>
    <row r="16" spans="1:37" ht="15" customHeight="1" x14ac:dyDescent="0.3">
      <c r="A16" s="57" t="s">
        <v>7</v>
      </c>
      <c r="B16" s="142" t="s">
        <v>8</v>
      </c>
      <c r="C16" s="164" t="s">
        <v>54</v>
      </c>
      <c r="D16" s="142" t="s">
        <v>16</v>
      </c>
      <c r="E16" s="142"/>
      <c r="F16" s="105" t="s">
        <v>17</v>
      </c>
      <c r="G16" s="106"/>
      <c r="H16" s="105" t="s">
        <v>28</v>
      </c>
      <c r="I16" s="106"/>
      <c r="J16" s="105" t="s">
        <v>29</v>
      </c>
      <c r="K16" s="106"/>
      <c r="L16" s="105" t="s">
        <v>18</v>
      </c>
      <c r="M16" s="106"/>
      <c r="N16" s="105" t="s">
        <v>20</v>
      </c>
      <c r="O16" s="106"/>
      <c r="P16" s="105" t="s">
        <v>28</v>
      </c>
      <c r="Q16" s="106"/>
      <c r="R16" s="105" t="s">
        <v>29</v>
      </c>
      <c r="S16" s="106"/>
      <c r="T16" s="105" t="s">
        <v>21</v>
      </c>
      <c r="U16" s="106"/>
      <c r="V16" s="105" t="s">
        <v>22</v>
      </c>
      <c r="W16" s="106"/>
      <c r="X16" s="105" t="s">
        <v>28</v>
      </c>
      <c r="Y16" s="106"/>
      <c r="Z16" s="105" t="s">
        <v>29</v>
      </c>
      <c r="AA16" s="106"/>
      <c r="AB16" s="142" t="s">
        <v>23</v>
      </c>
      <c r="AC16" s="142"/>
      <c r="AD16" s="170" t="s">
        <v>110</v>
      </c>
      <c r="AE16" s="171"/>
      <c r="AF16" s="54">
        <v>4</v>
      </c>
      <c r="AH16" s="73">
        <f>COUNTIF(D16:AE17,"=*C*")*AF16</f>
        <v>28</v>
      </c>
      <c r="AJ16" s="74">
        <f>COUNTIF(D16:AE17,"=*L*")*AF16</f>
        <v>28</v>
      </c>
    </row>
    <row r="17" spans="1:37" ht="15.6" customHeight="1" x14ac:dyDescent="0.3">
      <c r="A17" s="58" t="s">
        <v>48</v>
      </c>
      <c r="B17" s="143"/>
      <c r="C17" s="165"/>
      <c r="D17" s="143"/>
      <c r="E17" s="143"/>
      <c r="F17" s="109"/>
      <c r="G17" s="110"/>
      <c r="H17" s="109"/>
      <c r="I17" s="110"/>
      <c r="J17" s="109"/>
      <c r="K17" s="110"/>
      <c r="L17" s="109"/>
      <c r="M17" s="110"/>
      <c r="N17" s="109"/>
      <c r="O17" s="110"/>
      <c r="P17" s="109"/>
      <c r="Q17" s="110"/>
      <c r="R17" s="109"/>
      <c r="S17" s="110"/>
      <c r="T17" s="109"/>
      <c r="U17" s="110"/>
      <c r="V17" s="109"/>
      <c r="W17" s="110"/>
      <c r="X17" s="109"/>
      <c r="Y17" s="110"/>
      <c r="Z17" s="109"/>
      <c r="AA17" s="110"/>
      <c r="AB17" s="143"/>
      <c r="AC17" s="143"/>
      <c r="AD17" s="172"/>
      <c r="AE17" s="173"/>
    </row>
    <row r="18" spans="1:37" ht="16.2" customHeight="1" x14ac:dyDescent="0.3">
      <c r="A18" s="89" t="s">
        <v>73</v>
      </c>
      <c r="B18" s="117" t="s">
        <v>9</v>
      </c>
      <c r="C18" s="15" t="s">
        <v>57</v>
      </c>
      <c r="D18" s="16"/>
      <c r="E18" s="17"/>
      <c r="F18" s="82" t="s">
        <v>40</v>
      </c>
      <c r="G18" s="83"/>
      <c r="H18" s="18"/>
      <c r="I18" s="19"/>
      <c r="J18" s="82" t="s">
        <v>41</v>
      </c>
      <c r="K18" s="83"/>
      <c r="L18" s="18"/>
      <c r="M18" s="19"/>
      <c r="N18" s="155" t="s">
        <v>40</v>
      </c>
      <c r="O18" s="155"/>
      <c r="P18" s="18"/>
      <c r="Q18" s="19"/>
      <c r="R18" s="82" t="s">
        <v>41</v>
      </c>
      <c r="S18" s="83"/>
      <c r="T18" s="18"/>
      <c r="U18" s="19"/>
      <c r="V18" s="155" t="s">
        <v>40</v>
      </c>
      <c r="W18" s="155"/>
      <c r="X18" s="18"/>
      <c r="Y18" s="19"/>
      <c r="Z18" s="82" t="s">
        <v>41</v>
      </c>
      <c r="AA18" s="83"/>
      <c r="AB18" s="18"/>
      <c r="AC18" s="19"/>
      <c r="AD18" s="179" t="s">
        <v>61</v>
      </c>
      <c r="AE18" s="180"/>
      <c r="AF18" s="54">
        <v>4</v>
      </c>
      <c r="AK18" s="74">
        <f>COUNTIF(F18:AE18,"=*P*")*AF18</f>
        <v>28</v>
      </c>
    </row>
    <row r="19" spans="1:37" ht="13.95" customHeight="1" x14ac:dyDescent="0.3">
      <c r="A19" s="90"/>
      <c r="B19" s="118"/>
      <c r="C19" s="157" t="s">
        <v>54</v>
      </c>
      <c r="D19" s="20"/>
      <c r="E19" s="21"/>
      <c r="F19" s="102" t="s">
        <v>55</v>
      </c>
      <c r="G19" s="87"/>
      <c r="H19" s="20"/>
      <c r="I19" s="21"/>
      <c r="J19" s="102" t="s">
        <v>56</v>
      </c>
      <c r="K19" s="87"/>
      <c r="L19" s="20"/>
      <c r="M19" s="21"/>
      <c r="N19" s="102" t="s">
        <v>55</v>
      </c>
      <c r="O19" s="87"/>
      <c r="P19" s="20"/>
      <c r="Q19" s="21"/>
      <c r="R19" s="102" t="s">
        <v>56</v>
      </c>
      <c r="S19" s="87"/>
      <c r="T19" s="20"/>
      <c r="U19" s="21"/>
      <c r="V19" s="102" t="s">
        <v>55</v>
      </c>
      <c r="W19" s="87"/>
      <c r="X19" s="20"/>
      <c r="Y19" s="21"/>
      <c r="Z19" s="102" t="s">
        <v>56</v>
      </c>
      <c r="AA19" s="87"/>
      <c r="AB19" s="20"/>
      <c r="AC19" s="21"/>
      <c r="AD19" s="98" t="s">
        <v>75</v>
      </c>
      <c r="AE19" s="99"/>
      <c r="AF19" s="97">
        <v>4</v>
      </c>
      <c r="AI19" s="74">
        <f>COUNTIF(D19:AE20,"=*S*")*AF19</f>
        <v>28</v>
      </c>
    </row>
    <row r="20" spans="1:37" ht="20.399999999999999" hidden="1" customHeight="1" x14ac:dyDescent="0.3">
      <c r="A20" s="22"/>
      <c r="B20" s="119"/>
      <c r="C20" s="158"/>
      <c r="D20" s="23"/>
      <c r="E20" s="24"/>
      <c r="F20" s="103"/>
      <c r="G20" s="88"/>
      <c r="H20" s="23"/>
      <c r="I20" s="24"/>
      <c r="J20" s="103"/>
      <c r="K20" s="88"/>
      <c r="L20" s="23"/>
      <c r="M20" s="24"/>
      <c r="N20" s="103"/>
      <c r="O20" s="88"/>
      <c r="P20" s="23"/>
      <c r="Q20" s="24"/>
      <c r="R20" s="103"/>
      <c r="S20" s="88"/>
      <c r="T20" s="23"/>
      <c r="U20" s="24"/>
      <c r="V20" s="103"/>
      <c r="W20" s="88"/>
      <c r="X20" s="23"/>
      <c r="Y20" s="24"/>
      <c r="Z20" s="103"/>
      <c r="AA20" s="88"/>
      <c r="AB20" s="23"/>
      <c r="AC20" s="24"/>
      <c r="AD20" s="100"/>
      <c r="AE20" s="101"/>
      <c r="AF20" s="97"/>
    </row>
    <row r="21" spans="1:37" ht="24.6" customHeight="1" x14ac:dyDescent="0.3">
      <c r="A21" s="120" t="s">
        <v>49</v>
      </c>
      <c r="B21" s="59" t="s">
        <v>9</v>
      </c>
      <c r="C21" s="60" t="s">
        <v>84</v>
      </c>
      <c r="D21" s="61"/>
      <c r="E21" s="62"/>
      <c r="F21" s="94" t="s">
        <v>62</v>
      </c>
      <c r="G21" s="95"/>
      <c r="H21" s="61"/>
      <c r="I21" s="62"/>
      <c r="J21" s="94" t="s">
        <v>70</v>
      </c>
      <c r="K21" s="95"/>
      <c r="L21" s="61"/>
      <c r="M21" s="62"/>
      <c r="N21" s="94" t="s">
        <v>71</v>
      </c>
      <c r="O21" s="95"/>
      <c r="P21" s="61"/>
      <c r="Q21" s="62"/>
      <c r="R21" s="94" t="s">
        <v>68</v>
      </c>
      <c r="S21" s="95"/>
      <c r="T21" s="61"/>
      <c r="U21" s="62"/>
      <c r="V21" s="111" t="s">
        <v>74</v>
      </c>
      <c r="W21" s="112"/>
      <c r="X21" s="61"/>
      <c r="Y21" s="62"/>
      <c r="Z21" s="61"/>
      <c r="AA21" s="62"/>
      <c r="AB21" s="61"/>
      <c r="AC21" s="62"/>
      <c r="AD21" s="63"/>
      <c r="AE21" s="64"/>
      <c r="AF21" s="54">
        <v>6</v>
      </c>
      <c r="AH21" s="73">
        <f>COUNTIF(D21:AE22,"=*C*")*AF21-2</f>
        <v>28</v>
      </c>
    </row>
    <row r="22" spans="1:37" ht="13.8" customHeight="1" x14ac:dyDescent="0.3">
      <c r="A22" s="121"/>
      <c r="B22" s="128" t="s">
        <v>10</v>
      </c>
      <c r="C22" s="67" t="s">
        <v>117</v>
      </c>
      <c r="D22" s="109"/>
      <c r="E22" s="110"/>
      <c r="F22" s="105"/>
      <c r="G22" s="106"/>
      <c r="H22" s="105" t="s">
        <v>55</v>
      </c>
      <c r="I22" s="106"/>
      <c r="J22" s="105"/>
      <c r="K22" s="106"/>
      <c r="L22" s="105" t="s">
        <v>56</v>
      </c>
      <c r="M22" s="106"/>
      <c r="N22" s="105"/>
      <c r="O22" s="106"/>
      <c r="P22" s="105" t="s">
        <v>55</v>
      </c>
      <c r="Q22" s="106"/>
      <c r="R22" s="105"/>
      <c r="S22" s="106"/>
      <c r="T22" s="105" t="s">
        <v>56</v>
      </c>
      <c r="U22" s="106"/>
      <c r="V22" s="105"/>
      <c r="W22" s="106"/>
      <c r="X22" s="105" t="s">
        <v>55</v>
      </c>
      <c r="Y22" s="106"/>
      <c r="Z22" s="105" t="s">
        <v>56</v>
      </c>
      <c r="AA22" s="106"/>
      <c r="AB22" s="105" t="s">
        <v>55</v>
      </c>
      <c r="AC22" s="106"/>
      <c r="AD22" s="105" t="s">
        <v>56</v>
      </c>
      <c r="AE22" s="106"/>
      <c r="AF22" s="54">
        <v>2</v>
      </c>
      <c r="AI22" s="74">
        <f>COUNTIF(D22:AE24,"=*S*")*AF22</f>
        <v>16</v>
      </c>
    </row>
    <row r="23" spans="1:37" ht="3.6" hidden="1" customHeight="1" x14ac:dyDescent="0.3">
      <c r="A23" s="121"/>
      <c r="B23" s="129"/>
      <c r="C23" s="123" t="s">
        <v>116</v>
      </c>
      <c r="D23" s="124" t="s">
        <v>72</v>
      </c>
      <c r="E23" s="125"/>
      <c r="F23" s="107"/>
      <c r="G23" s="108"/>
      <c r="H23" s="107"/>
      <c r="I23" s="108"/>
      <c r="J23" s="107"/>
      <c r="K23" s="108"/>
      <c r="L23" s="107"/>
      <c r="M23" s="108"/>
      <c r="N23" s="107"/>
      <c r="O23" s="108"/>
      <c r="P23" s="107"/>
      <c r="Q23" s="108"/>
      <c r="R23" s="107"/>
      <c r="S23" s="108"/>
      <c r="T23" s="107"/>
      <c r="U23" s="108"/>
      <c r="V23" s="107"/>
      <c r="W23" s="108"/>
      <c r="X23" s="107"/>
      <c r="Y23" s="108"/>
      <c r="Z23" s="107"/>
      <c r="AA23" s="108"/>
      <c r="AB23" s="107"/>
      <c r="AC23" s="108"/>
      <c r="AD23" s="107"/>
      <c r="AE23" s="108"/>
      <c r="AI23" s="74"/>
    </row>
    <row r="24" spans="1:37" ht="13.8" customHeight="1" x14ac:dyDescent="0.3">
      <c r="A24" s="121"/>
      <c r="B24" s="129"/>
      <c r="C24" s="123"/>
      <c r="D24" s="126"/>
      <c r="E24" s="127"/>
      <c r="F24" s="109"/>
      <c r="G24" s="110"/>
      <c r="H24" s="109"/>
      <c r="I24" s="110"/>
      <c r="J24" s="109"/>
      <c r="K24" s="110"/>
      <c r="L24" s="109"/>
      <c r="M24" s="110"/>
      <c r="N24" s="109"/>
      <c r="O24" s="110"/>
      <c r="P24" s="109"/>
      <c r="Q24" s="110"/>
      <c r="R24" s="109"/>
      <c r="S24" s="110"/>
      <c r="T24" s="109"/>
      <c r="U24" s="110"/>
      <c r="V24" s="107"/>
      <c r="W24" s="108"/>
      <c r="X24" s="107"/>
      <c r="Y24" s="108"/>
      <c r="Z24" s="107"/>
      <c r="AA24" s="108"/>
      <c r="AB24" s="107"/>
      <c r="AC24" s="108"/>
      <c r="AD24" s="107"/>
      <c r="AE24" s="108"/>
      <c r="AF24" s="54">
        <v>4</v>
      </c>
      <c r="AH24" s="73">
        <f>COUNTIF(D23:AE24,"=*C*")*AF24</f>
        <v>4</v>
      </c>
      <c r="AI24" s="74">
        <f>COUNTIF(D22:AE25,"=*S*")*AF24</f>
        <v>32</v>
      </c>
      <c r="AK24" s="54"/>
    </row>
    <row r="25" spans="1:37" ht="13.95" customHeight="1" x14ac:dyDescent="0.3">
      <c r="A25" s="122"/>
      <c r="B25" s="130"/>
      <c r="C25" s="60" t="s">
        <v>115</v>
      </c>
      <c r="D25" s="131" t="s">
        <v>65</v>
      </c>
      <c r="E25" s="131"/>
      <c r="F25" s="132"/>
      <c r="G25" s="133"/>
      <c r="H25" s="96" t="s">
        <v>66</v>
      </c>
      <c r="I25" s="96"/>
      <c r="J25" s="104"/>
      <c r="K25" s="104"/>
      <c r="L25" s="96" t="s">
        <v>67</v>
      </c>
      <c r="M25" s="96"/>
      <c r="N25" s="104"/>
      <c r="O25" s="104"/>
      <c r="P25" s="96" t="s">
        <v>68</v>
      </c>
      <c r="Q25" s="96"/>
      <c r="R25" s="156"/>
      <c r="S25" s="156"/>
      <c r="T25" s="96" t="s">
        <v>69</v>
      </c>
      <c r="U25" s="96"/>
      <c r="V25" s="109"/>
      <c r="W25" s="110"/>
      <c r="X25" s="109"/>
      <c r="Y25" s="110"/>
      <c r="Z25" s="109"/>
      <c r="AA25" s="110"/>
      <c r="AB25" s="109"/>
      <c r="AC25" s="110"/>
      <c r="AD25" s="109"/>
      <c r="AE25" s="110"/>
      <c r="AF25" s="69">
        <v>2</v>
      </c>
      <c r="AH25" s="73">
        <f>COUNTIF(D25:AE25,"=*C*")*AF25</f>
        <v>10</v>
      </c>
      <c r="AI25" s="74">
        <f>COUNTIF(X22:AE25,"=*S*")*AF25</f>
        <v>8</v>
      </c>
    </row>
    <row r="26" spans="1:37" x14ac:dyDescent="0.3">
      <c r="A26" s="89" t="s">
        <v>50</v>
      </c>
      <c r="B26" s="68" t="s">
        <v>25</v>
      </c>
      <c r="C26" s="41" t="s">
        <v>112</v>
      </c>
      <c r="D26" s="82"/>
      <c r="E26" s="83"/>
      <c r="F26" s="82"/>
      <c r="G26" s="83"/>
      <c r="J26" s="82"/>
      <c r="K26" s="83"/>
      <c r="L26" s="82"/>
      <c r="M26" s="83"/>
      <c r="N26" s="82"/>
      <c r="O26" s="83"/>
      <c r="R26" s="82"/>
      <c r="S26" s="83"/>
      <c r="T26" s="82"/>
      <c r="U26" s="83"/>
      <c r="V26" s="82"/>
      <c r="W26" s="83"/>
      <c r="Z26" s="82"/>
      <c r="AA26" s="83"/>
      <c r="AB26" s="82"/>
      <c r="AC26" s="83"/>
      <c r="AD26" s="176" t="s">
        <v>87</v>
      </c>
      <c r="AE26" s="177"/>
      <c r="AF26" s="70">
        <v>6</v>
      </c>
      <c r="AI26" s="75">
        <f>COUNTIF(AD26,"=*S*")*AF26</f>
        <v>6</v>
      </c>
      <c r="AK26" s="55"/>
    </row>
    <row r="27" spans="1:37" ht="15.6" customHeight="1" x14ac:dyDescent="0.3">
      <c r="A27" s="90"/>
      <c r="B27" s="86" t="s">
        <v>6</v>
      </c>
      <c r="C27" s="15" t="s">
        <v>106</v>
      </c>
      <c r="D27" s="113" t="s">
        <v>42</v>
      </c>
      <c r="E27" s="114"/>
      <c r="F27" s="84"/>
      <c r="G27" s="85"/>
      <c r="H27" s="113" t="s">
        <v>43</v>
      </c>
      <c r="I27" s="114"/>
      <c r="J27" s="84"/>
      <c r="K27" s="85"/>
      <c r="L27" s="113" t="s">
        <v>44</v>
      </c>
      <c r="M27" s="114"/>
      <c r="N27" s="84"/>
      <c r="O27" s="85"/>
      <c r="P27" s="113" t="s">
        <v>45</v>
      </c>
      <c r="Q27" s="114"/>
      <c r="R27" s="84"/>
      <c r="S27" s="85"/>
      <c r="T27" s="113" t="s">
        <v>46</v>
      </c>
      <c r="U27" s="114"/>
      <c r="V27" s="84"/>
      <c r="W27" s="85"/>
      <c r="X27" s="113" t="s">
        <v>22</v>
      </c>
      <c r="Y27" s="114"/>
      <c r="Z27" s="84"/>
      <c r="AA27" s="85"/>
      <c r="AB27" s="113" t="s">
        <v>23</v>
      </c>
      <c r="AC27" s="114"/>
      <c r="AD27" s="174"/>
      <c r="AE27" s="175"/>
      <c r="AF27" s="71">
        <v>2</v>
      </c>
      <c r="AH27" s="73">
        <f>COUNTIF(D27:AE27,"=*C*")*AF27</f>
        <v>14</v>
      </c>
      <c r="AI27" s="75"/>
      <c r="AK27" s="55"/>
    </row>
    <row r="28" spans="1:37" ht="15.6" hidden="1" customHeight="1" x14ac:dyDescent="0.3">
      <c r="A28" s="91"/>
      <c r="B28" s="87"/>
      <c r="C28" s="39" t="s">
        <v>108</v>
      </c>
      <c r="D28" s="82"/>
      <c r="E28" s="83"/>
      <c r="F28" s="82"/>
      <c r="G28" s="83"/>
      <c r="J28" s="82"/>
      <c r="K28" s="83"/>
      <c r="L28" s="82"/>
      <c r="M28" s="83"/>
      <c r="N28" s="82"/>
      <c r="O28" s="83"/>
      <c r="R28" s="82"/>
      <c r="S28" s="83"/>
      <c r="T28" s="82"/>
      <c r="U28" s="83"/>
      <c r="V28" s="102"/>
      <c r="W28" s="87"/>
      <c r="Z28" s="103"/>
      <c r="AA28" s="88"/>
      <c r="AB28" s="82"/>
      <c r="AC28" s="83"/>
      <c r="AF28" s="54">
        <v>2</v>
      </c>
      <c r="AH28" s="73">
        <f>COUNTIF(D28:AE28,"=*C*")*AF28</f>
        <v>0</v>
      </c>
    </row>
    <row r="29" spans="1:37" ht="14.4" customHeight="1" x14ac:dyDescent="0.3">
      <c r="A29" s="89" t="s">
        <v>52</v>
      </c>
      <c r="B29" s="87"/>
      <c r="C29" s="15" t="s">
        <v>85</v>
      </c>
      <c r="D29" s="113"/>
      <c r="E29" s="114"/>
      <c r="F29" s="113" t="s">
        <v>27</v>
      </c>
      <c r="G29" s="114"/>
      <c r="H29" s="113"/>
      <c r="I29" s="114"/>
      <c r="J29" s="113" t="s">
        <v>26</v>
      </c>
      <c r="K29" s="114"/>
      <c r="L29" s="113"/>
      <c r="M29" s="114"/>
      <c r="N29" s="113" t="s">
        <v>27</v>
      </c>
      <c r="O29" s="114"/>
      <c r="P29" s="113"/>
      <c r="Q29" s="114"/>
      <c r="R29" s="113" t="s">
        <v>26</v>
      </c>
      <c r="S29" s="114"/>
      <c r="T29" s="113"/>
      <c r="U29" s="114"/>
      <c r="V29" s="113" t="s">
        <v>27</v>
      </c>
      <c r="W29" s="114"/>
      <c r="X29" s="113"/>
      <c r="Y29" s="114"/>
      <c r="Z29" s="113" t="s">
        <v>26</v>
      </c>
      <c r="AA29" s="114"/>
      <c r="AB29" s="113"/>
      <c r="AC29" s="114"/>
      <c r="AF29" s="54">
        <v>6</v>
      </c>
      <c r="AJ29" s="74">
        <f>COUNTIF(D29:AE29,"=*L*")*AF29</f>
        <v>36</v>
      </c>
    </row>
    <row r="30" spans="1:37" ht="13.95" customHeight="1" x14ac:dyDescent="0.3">
      <c r="A30" s="90"/>
      <c r="B30" s="87"/>
      <c r="C30" s="47" t="s">
        <v>107</v>
      </c>
      <c r="D30" s="102" t="s">
        <v>26</v>
      </c>
      <c r="E30" s="87"/>
      <c r="F30" s="102"/>
      <c r="G30" s="87"/>
      <c r="H30" s="113" t="s">
        <v>26</v>
      </c>
      <c r="I30" s="114"/>
      <c r="J30" s="102"/>
      <c r="K30" s="87"/>
      <c r="L30" s="102" t="s">
        <v>27</v>
      </c>
      <c r="M30" s="87"/>
      <c r="N30" s="102"/>
      <c r="O30" s="87"/>
      <c r="P30" s="113" t="s">
        <v>26</v>
      </c>
      <c r="Q30" s="114"/>
      <c r="R30" s="102"/>
      <c r="S30" s="87"/>
      <c r="T30" s="102" t="s">
        <v>27</v>
      </c>
      <c r="U30" s="87"/>
      <c r="V30" s="102"/>
      <c r="W30" s="87"/>
      <c r="X30" s="113" t="s">
        <v>27</v>
      </c>
      <c r="Y30" s="114"/>
      <c r="Z30" s="102"/>
      <c r="AA30" s="87"/>
      <c r="AB30" s="115" t="s">
        <v>109</v>
      </c>
      <c r="AC30" s="116"/>
      <c r="AD30" s="80"/>
      <c r="AE30" s="81"/>
      <c r="AF30" s="54">
        <v>3</v>
      </c>
      <c r="AJ30" s="74">
        <f>COUNTIF(D30:AE30,"=*L*")*AF30-1</f>
        <v>20</v>
      </c>
    </row>
    <row r="31" spans="1:37" ht="13.95" customHeight="1" x14ac:dyDescent="0.3">
      <c r="A31" s="91"/>
      <c r="B31" s="88"/>
      <c r="C31" s="15" t="s">
        <v>111</v>
      </c>
      <c r="D31" s="66"/>
      <c r="E31" s="46"/>
      <c r="F31" s="46"/>
      <c r="G31" s="46"/>
      <c r="H31" s="92" t="s">
        <v>88</v>
      </c>
      <c r="I31" s="93"/>
      <c r="J31" s="46"/>
      <c r="K31" s="46"/>
      <c r="L31" s="46"/>
      <c r="M31" s="46"/>
      <c r="N31" s="46"/>
      <c r="O31" s="46"/>
      <c r="P31" s="92" t="s">
        <v>87</v>
      </c>
      <c r="Q31" s="93"/>
      <c r="R31" s="46"/>
      <c r="S31" s="46"/>
      <c r="T31" s="46"/>
      <c r="U31" s="46"/>
      <c r="V31" s="46"/>
      <c r="W31" s="46"/>
      <c r="X31" s="92" t="s">
        <v>88</v>
      </c>
      <c r="Y31" s="93"/>
      <c r="Z31" s="46"/>
      <c r="AA31" s="46"/>
      <c r="AB31" s="48"/>
      <c r="AC31" s="48"/>
      <c r="AD31" s="92" t="s">
        <v>87</v>
      </c>
      <c r="AE31" s="93"/>
      <c r="AF31" s="54">
        <v>2</v>
      </c>
      <c r="AI31" s="75">
        <f>COUNTIF(D31:AE31,"=*S*")*AF31</f>
        <v>8</v>
      </c>
      <c r="AJ31" s="74">
        <f>COUNTIF(D31:AE31,"=*L*")*AF31</f>
        <v>0</v>
      </c>
    </row>
    <row r="32" spans="1:37" ht="9.6" customHeight="1" x14ac:dyDescent="0.3">
      <c r="A32" s="25"/>
      <c r="B32" s="26"/>
      <c r="C32" s="27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"/>
      <c r="AE32" s="2"/>
    </row>
    <row r="33" spans="1:37" s="12" customFormat="1" ht="13.8" x14ac:dyDescent="0.25">
      <c r="A33" s="28" t="s">
        <v>14</v>
      </c>
      <c r="B33" s="28"/>
      <c r="C33" s="29"/>
      <c r="D33" s="30"/>
      <c r="E33" s="30"/>
      <c r="F33" s="30"/>
      <c r="G33" s="30"/>
      <c r="H33" s="42" t="s">
        <v>11</v>
      </c>
      <c r="I33" s="42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2" t="s">
        <v>12</v>
      </c>
      <c r="W33" s="44"/>
      <c r="X33" s="44"/>
      <c r="Y33" s="42"/>
      <c r="Z33" s="43"/>
      <c r="AA33" s="43"/>
      <c r="AB33" s="43"/>
      <c r="AC33" s="43"/>
      <c r="AD33" s="13"/>
      <c r="AE33" s="13"/>
      <c r="AF33" s="72"/>
      <c r="AH33" s="73" t="s">
        <v>77</v>
      </c>
      <c r="AI33" s="36" t="s">
        <v>78</v>
      </c>
      <c r="AJ33" s="36" t="s">
        <v>79</v>
      </c>
      <c r="AK33" s="36" t="s">
        <v>80</v>
      </c>
    </row>
    <row r="34" spans="1:37" s="12" customFormat="1" ht="3" customHeight="1" x14ac:dyDescent="0.25">
      <c r="A34" s="31"/>
      <c r="B34" s="30"/>
      <c r="C34" s="32"/>
      <c r="D34" s="30"/>
      <c r="E34" s="30"/>
      <c r="F34" s="30"/>
      <c r="G34" s="30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13"/>
      <c r="AE34" s="13"/>
      <c r="AF34" s="72"/>
      <c r="AH34" s="77"/>
      <c r="AI34" s="36"/>
      <c r="AJ34" s="36"/>
      <c r="AK34" s="36"/>
    </row>
    <row r="35" spans="1:37" s="12" customFormat="1" ht="17.399999999999999" x14ac:dyDescent="0.25">
      <c r="A35" s="30" t="s">
        <v>15</v>
      </c>
      <c r="B35" s="30"/>
      <c r="C35" s="32"/>
      <c r="D35" s="30"/>
      <c r="E35" s="30"/>
      <c r="F35" s="30"/>
      <c r="G35" s="30"/>
      <c r="H35" s="65" t="s">
        <v>38</v>
      </c>
      <c r="I35" s="65"/>
      <c r="J35" s="65" t="s">
        <v>39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 t="s">
        <v>113</v>
      </c>
      <c r="W35" s="65"/>
      <c r="X35" s="65"/>
      <c r="Y35" s="65"/>
      <c r="Z35" s="65"/>
      <c r="AA35" s="65"/>
      <c r="AB35" s="65"/>
      <c r="AC35" s="65"/>
      <c r="AD35" s="13"/>
      <c r="AE35" s="13"/>
      <c r="AF35" s="72"/>
      <c r="AH35" s="78">
        <v>1</v>
      </c>
      <c r="AI35" s="76">
        <v>2</v>
      </c>
      <c r="AJ35" s="38"/>
      <c r="AK35" s="38"/>
    </row>
    <row r="36" spans="1:37" s="12" customFormat="1" ht="17.399999999999999" x14ac:dyDescent="0.25">
      <c r="A36" s="30" t="s">
        <v>19</v>
      </c>
      <c r="B36" s="30"/>
      <c r="C36" s="32"/>
      <c r="D36" s="30"/>
      <c r="E36" s="30"/>
      <c r="F36" s="30"/>
      <c r="G36" s="30"/>
      <c r="H36" s="43" t="s">
        <v>30</v>
      </c>
      <c r="I36" s="43"/>
      <c r="J36" s="43" t="s">
        <v>31</v>
      </c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 t="s">
        <v>13</v>
      </c>
      <c r="W36" s="43"/>
      <c r="X36" s="43"/>
      <c r="Y36" s="43"/>
      <c r="Z36" s="43"/>
      <c r="AA36" s="43"/>
      <c r="AB36" s="43"/>
      <c r="AC36" s="43"/>
      <c r="AD36" s="13"/>
      <c r="AE36" s="13"/>
      <c r="AF36" s="72"/>
      <c r="AH36" s="78">
        <v>2</v>
      </c>
      <c r="AI36" s="38"/>
      <c r="AJ36" s="38">
        <v>1</v>
      </c>
      <c r="AK36" s="38"/>
    </row>
    <row r="37" spans="1:37" s="12" customFormat="1" ht="17.399999999999999" x14ac:dyDescent="0.25">
      <c r="A37" s="33" t="s">
        <v>24</v>
      </c>
      <c r="B37" s="30"/>
      <c r="C37" s="32"/>
      <c r="D37" s="30"/>
      <c r="E37" s="30"/>
      <c r="F37" s="30"/>
      <c r="G37" s="30"/>
      <c r="H37" s="65" t="s">
        <v>32</v>
      </c>
      <c r="I37" s="65"/>
      <c r="J37" s="65" t="s">
        <v>33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 t="s">
        <v>58</v>
      </c>
      <c r="W37" s="65"/>
      <c r="X37" s="65"/>
      <c r="Y37" s="65"/>
      <c r="Z37" s="65"/>
      <c r="AA37" s="65"/>
      <c r="AB37" s="65"/>
      <c r="AC37" s="65"/>
      <c r="AD37" s="13"/>
      <c r="AE37" s="13"/>
      <c r="AF37" s="72"/>
      <c r="AH37" s="78">
        <v>2</v>
      </c>
      <c r="AI37" s="38">
        <v>1</v>
      </c>
      <c r="AJ37" s="38"/>
      <c r="AK37" s="38">
        <v>1</v>
      </c>
    </row>
    <row r="38" spans="1:37" s="12" customFormat="1" ht="17.399999999999999" x14ac:dyDescent="0.25">
      <c r="A38" s="33" t="s">
        <v>51</v>
      </c>
      <c r="B38" s="30"/>
      <c r="C38" s="32"/>
      <c r="D38" s="30"/>
      <c r="E38" s="30"/>
      <c r="F38" s="30"/>
      <c r="G38" s="30"/>
      <c r="H38" s="43" t="s">
        <v>34</v>
      </c>
      <c r="I38" s="43"/>
      <c r="J38" s="43" t="s">
        <v>35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 t="s">
        <v>58</v>
      </c>
      <c r="W38" s="43"/>
      <c r="X38" s="43"/>
      <c r="Y38" s="43"/>
      <c r="Z38" s="43"/>
      <c r="AA38" s="43"/>
      <c r="AB38" s="43"/>
      <c r="AC38" s="43"/>
      <c r="AD38" s="13"/>
      <c r="AE38" s="13"/>
      <c r="AF38" s="72"/>
      <c r="AH38" s="78">
        <v>1</v>
      </c>
      <c r="AI38" s="38">
        <v>2</v>
      </c>
      <c r="AJ38" s="38"/>
      <c r="AK38" s="38"/>
    </row>
    <row r="39" spans="1:37" s="12" customFormat="1" ht="19.2" customHeight="1" x14ac:dyDescent="0.25">
      <c r="A39" s="33"/>
      <c r="B39" s="30"/>
      <c r="C39" s="32"/>
      <c r="D39" s="30"/>
      <c r="E39" s="30"/>
      <c r="F39" s="30"/>
      <c r="G39" s="30"/>
      <c r="H39" s="65" t="s">
        <v>36</v>
      </c>
      <c r="I39" s="65"/>
      <c r="J39" s="65" t="s">
        <v>37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 t="s">
        <v>114</v>
      </c>
      <c r="W39" s="65"/>
      <c r="X39" s="65"/>
      <c r="Y39" s="65"/>
      <c r="Z39" s="65"/>
      <c r="AA39" s="65"/>
      <c r="AB39" s="65"/>
      <c r="AC39" s="65"/>
      <c r="AD39" s="13"/>
      <c r="AE39" s="13"/>
      <c r="AF39" s="72"/>
      <c r="AH39" s="78">
        <v>1</v>
      </c>
      <c r="AI39" s="38"/>
      <c r="AJ39" s="38">
        <v>2</v>
      </c>
      <c r="AK39" s="38"/>
    </row>
    <row r="40" spans="1:37" x14ac:dyDescent="0.3">
      <c r="AG40" s="37"/>
      <c r="AH40" s="79"/>
      <c r="AI40" s="37"/>
    </row>
  </sheetData>
  <mergeCells count="194">
    <mergeCell ref="X11:Y11"/>
    <mergeCell ref="Z11:AA11"/>
    <mergeCell ref="AD18:AE18"/>
    <mergeCell ref="F19:G20"/>
    <mergeCell ref="N19:O20"/>
    <mergeCell ref="V19:W20"/>
    <mergeCell ref="Z19:AA20"/>
    <mergeCell ref="F18:G18"/>
    <mergeCell ref="J18:K18"/>
    <mergeCell ref="V18:W18"/>
    <mergeCell ref="R18:S18"/>
    <mergeCell ref="F16:G17"/>
    <mergeCell ref="J14:K15"/>
    <mergeCell ref="R14:S15"/>
    <mergeCell ref="D12:E13"/>
    <mergeCell ref="H16:I17"/>
    <mergeCell ref="AD16:AE17"/>
    <mergeCell ref="AD31:AE31"/>
    <mergeCell ref="AD27:AE27"/>
    <mergeCell ref="AD26:AE26"/>
    <mergeCell ref="AF12:AF13"/>
    <mergeCell ref="AF14:AF15"/>
    <mergeCell ref="X31:Y31"/>
    <mergeCell ref="AB12:AC13"/>
    <mergeCell ref="D10:E10"/>
    <mergeCell ref="F10:G10"/>
    <mergeCell ref="H10:I10"/>
    <mergeCell ref="J10:K10"/>
    <mergeCell ref="L10:M10"/>
    <mergeCell ref="J11:K11"/>
    <mergeCell ref="L11:M11"/>
    <mergeCell ref="N11:O11"/>
    <mergeCell ref="P11:Q11"/>
    <mergeCell ref="P10:Q10"/>
    <mergeCell ref="R10:S10"/>
    <mergeCell ref="N10:O10"/>
    <mergeCell ref="T10:U10"/>
    <mergeCell ref="V10:W10"/>
    <mergeCell ref="R11:S11"/>
    <mergeCell ref="X10:Y10"/>
    <mergeCell ref="Z10:AA10"/>
    <mergeCell ref="AB11:AC11"/>
    <mergeCell ref="D11:E11"/>
    <mergeCell ref="F11:G11"/>
    <mergeCell ref="H11:I11"/>
    <mergeCell ref="T11:U11"/>
    <mergeCell ref="V11:W11"/>
    <mergeCell ref="AD11:AE11"/>
    <mergeCell ref="AB10:AC10"/>
    <mergeCell ref="AD10:AE10"/>
    <mergeCell ref="A14:A15"/>
    <mergeCell ref="N18:O18"/>
    <mergeCell ref="Z18:AA18"/>
    <mergeCell ref="R25:S25"/>
    <mergeCell ref="C19:C20"/>
    <mergeCell ref="X16:Y17"/>
    <mergeCell ref="A12:A13"/>
    <mergeCell ref="C12:C13"/>
    <mergeCell ref="B12:B15"/>
    <mergeCell ref="Z14:AA15"/>
    <mergeCell ref="T16:U17"/>
    <mergeCell ref="V16:W17"/>
    <mergeCell ref="H12:I13"/>
    <mergeCell ref="J12:K13"/>
    <mergeCell ref="P12:Q13"/>
    <mergeCell ref="C14:C15"/>
    <mergeCell ref="B16:B17"/>
    <mergeCell ref="C16:C17"/>
    <mergeCell ref="D16:E17"/>
    <mergeCell ref="D14:E15"/>
    <mergeCell ref="A18:A19"/>
    <mergeCell ref="D27:E27"/>
    <mergeCell ref="H27:I27"/>
    <mergeCell ref="P16:Q17"/>
    <mergeCell ref="R12:S13"/>
    <mergeCell ref="X12:Y13"/>
    <mergeCell ref="L12:M13"/>
    <mergeCell ref="T12:U13"/>
    <mergeCell ref="AD12:AE13"/>
    <mergeCell ref="F14:G15"/>
    <mergeCell ref="AB16:AC17"/>
    <mergeCell ref="X14:Y15"/>
    <mergeCell ref="P14:Q15"/>
    <mergeCell ref="AB14:AC15"/>
    <mergeCell ref="H14:I15"/>
    <mergeCell ref="T14:U15"/>
    <mergeCell ref="L14:M15"/>
    <mergeCell ref="J16:K17"/>
    <mergeCell ref="R16:S17"/>
    <mergeCell ref="Z16:AA17"/>
    <mergeCell ref="AD14:AE15"/>
    <mergeCell ref="N14:O15"/>
    <mergeCell ref="V14:W15"/>
    <mergeCell ref="N16:O17"/>
    <mergeCell ref="L16:M17"/>
    <mergeCell ref="B18:B20"/>
    <mergeCell ref="A21:A25"/>
    <mergeCell ref="F22:G24"/>
    <mergeCell ref="C23:C24"/>
    <mergeCell ref="D23:E24"/>
    <mergeCell ref="B22:B25"/>
    <mergeCell ref="N25:O25"/>
    <mergeCell ref="D22:E22"/>
    <mergeCell ref="D25:E25"/>
    <mergeCell ref="F25:G25"/>
    <mergeCell ref="F21:G21"/>
    <mergeCell ref="J21:K21"/>
    <mergeCell ref="N21:O21"/>
    <mergeCell ref="V30:W30"/>
    <mergeCell ref="Z30:AA30"/>
    <mergeCell ref="L27:M27"/>
    <mergeCell ref="P27:Q27"/>
    <mergeCell ref="AB27:AC27"/>
    <mergeCell ref="T29:U29"/>
    <mergeCell ref="V29:W29"/>
    <mergeCell ref="X29:Y29"/>
    <mergeCell ref="Z29:AA29"/>
    <mergeCell ref="AB29:AC29"/>
    <mergeCell ref="T30:U30"/>
    <mergeCell ref="T27:U27"/>
    <mergeCell ref="V28:W28"/>
    <mergeCell ref="X27:Y27"/>
    <mergeCell ref="Z28:AA28"/>
    <mergeCell ref="X30:Y30"/>
    <mergeCell ref="R29:S29"/>
    <mergeCell ref="P30:Q30"/>
    <mergeCell ref="R30:S30"/>
    <mergeCell ref="AB30:AC30"/>
    <mergeCell ref="L29:M29"/>
    <mergeCell ref="N29:O29"/>
    <mergeCell ref="P29:Q29"/>
    <mergeCell ref="L30:M30"/>
    <mergeCell ref="R21:S21"/>
    <mergeCell ref="P25:Q25"/>
    <mergeCell ref="AF19:AF20"/>
    <mergeCell ref="H25:I25"/>
    <mergeCell ref="L25:M25"/>
    <mergeCell ref="AD19:AE19"/>
    <mergeCell ref="AD20:AE20"/>
    <mergeCell ref="J19:K20"/>
    <mergeCell ref="R19:S20"/>
    <mergeCell ref="J25:K25"/>
    <mergeCell ref="Z22:AA25"/>
    <mergeCell ref="AB22:AC25"/>
    <mergeCell ref="AD22:AE25"/>
    <mergeCell ref="X22:Y25"/>
    <mergeCell ref="T22:U24"/>
    <mergeCell ref="P22:Q24"/>
    <mergeCell ref="L22:M24"/>
    <mergeCell ref="H22:I24"/>
    <mergeCell ref="R22:S24"/>
    <mergeCell ref="N22:O24"/>
    <mergeCell ref="J22:K24"/>
    <mergeCell ref="V22:W25"/>
    <mergeCell ref="V21:W21"/>
    <mergeCell ref="T25:U25"/>
    <mergeCell ref="B27:B31"/>
    <mergeCell ref="A29:A31"/>
    <mergeCell ref="D26:E26"/>
    <mergeCell ref="F26:G26"/>
    <mergeCell ref="J26:K26"/>
    <mergeCell ref="L26:M26"/>
    <mergeCell ref="N26:O26"/>
    <mergeCell ref="R26:S26"/>
    <mergeCell ref="T26:U26"/>
    <mergeCell ref="F28:G28"/>
    <mergeCell ref="D28:E28"/>
    <mergeCell ref="F27:G27"/>
    <mergeCell ref="A26:A28"/>
    <mergeCell ref="P31:Q31"/>
    <mergeCell ref="H31:I31"/>
    <mergeCell ref="D29:E29"/>
    <mergeCell ref="F29:G29"/>
    <mergeCell ref="H29:I29"/>
    <mergeCell ref="J29:K29"/>
    <mergeCell ref="D30:E30"/>
    <mergeCell ref="F30:G30"/>
    <mergeCell ref="H30:I30"/>
    <mergeCell ref="J30:K30"/>
    <mergeCell ref="N30:O30"/>
    <mergeCell ref="V26:W26"/>
    <mergeCell ref="Z26:AA26"/>
    <mergeCell ref="AB26:AC26"/>
    <mergeCell ref="AB28:AC28"/>
    <mergeCell ref="T28:U28"/>
    <mergeCell ref="R28:S28"/>
    <mergeCell ref="N28:O28"/>
    <mergeCell ref="L28:M28"/>
    <mergeCell ref="J28:K28"/>
    <mergeCell ref="J27:K27"/>
    <mergeCell ref="N27:O27"/>
    <mergeCell ref="R27:S27"/>
    <mergeCell ref="V27:W27"/>
    <mergeCell ref="Z27:AA27"/>
  </mergeCells>
  <phoneticPr fontId="15" type="noConversion"/>
  <printOptions horizontalCentered="1" verticalCentered="1"/>
  <pageMargins left="0" right="0" top="0" bottom="0" header="0" footer="0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Orar AMIA an II</vt:lpstr>
      <vt:lpstr>Foaie2</vt:lpstr>
      <vt:lpstr>Foaie3</vt:lpstr>
      <vt:lpstr>'Orar AMIA an II'!Print_Area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Bogdan Fleaca (76884)</cp:lastModifiedBy>
  <cp:lastPrinted>2016-10-13T13:53:25Z</cp:lastPrinted>
  <dcterms:created xsi:type="dcterms:W3CDTF">2014-10-01T09:29:41Z</dcterms:created>
  <dcterms:modified xsi:type="dcterms:W3CDTF">2024-09-29T15:09:46Z</dcterms:modified>
</cp:coreProperties>
</file>